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6440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1">'виды ремонта'!$A$1:$AE$23</definedName>
    <definedName name="_xlnm.Print_Area" localSheetId="0">'перечень МКД'!$A$1:$U$26</definedName>
    <definedName name="_xlnm.Print_Area" localSheetId="2">показатели!$A$1:$F$16</definedName>
    <definedName name="Перечень">#REF!</definedName>
    <definedName name="Перечень2">#REF!</definedName>
    <definedName name="Перечень3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4"/>
  <c r="R17" i="1"/>
  <c r="N17"/>
  <c r="M17"/>
  <c r="L17"/>
  <c r="K17"/>
  <c r="J17"/>
  <c r="S16" i="4"/>
  <c r="I16"/>
  <c r="S20" i="1"/>
  <c r="S21"/>
  <c r="N22"/>
  <c r="S22" s="1"/>
  <c r="I20" i="4"/>
  <c r="I21" s="1"/>
  <c r="S21"/>
  <c r="R21"/>
  <c r="AC21"/>
  <c r="N23" i="1" l="1"/>
  <c r="R22"/>
  <c r="J23"/>
  <c r="C13" i="3" s="1"/>
  <c r="K23" i="1"/>
  <c r="L23"/>
  <c r="M23"/>
  <c r="D13" i="3"/>
  <c r="L21" i="4"/>
  <c r="J21"/>
  <c r="F13" i="3" l="1"/>
  <c r="K21" i="4"/>
  <c r="R23" i="1" l="1"/>
  <c r="AC11" i="4" l="1"/>
  <c r="I11"/>
  <c r="F7" i="3" s="1"/>
  <c r="F8" s="1"/>
  <c r="F14"/>
  <c r="E14"/>
  <c r="D14"/>
  <c r="C14"/>
  <c r="E8"/>
  <c r="D8"/>
  <c r="C8"/>
  <c r="S11" i="4" l="1"/>
  <c r="R11" i="1"/>
  <c r="N11"/>
  <c r="R11" i="4" l="1"/>
  <c r="M11" i="1" l="1"/>
  <c r="L11"/>
  <c r="K11"/>
  <c r="J11"/>
</calcChain>
</file>

<file path=xl/sharedStrings.xml><?xml version="1.0" encoding="utf-8"?>
<sst xmlns="http://schemas.openxmlformats.org/spreadsheetml/2006/main" count="215" uniqueCount="87">
  <si>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</si>
  <si>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</si>
  <si>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</si>
  <si>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</si>
  <si>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</si>
  <si>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</si>
  <si>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</si>
  <si>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</si>
  <si>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</si>
  <si>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</si>
  <si>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</si>
  <si>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</si>
  <si>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</si>
  <si>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</si>
  <si>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</si>
  <si>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</si>
  <si>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</si>
  <si>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</si>
  <si>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</si>
  <si>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</si>
  <si>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</si>
  <si>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</si>
  <si>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</si>
  <si>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</si>
  <si>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</si>
  <si>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</si>
  <si>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</si>
  <si>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</si>
  <si>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</si>
  <si>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</si>
  <si>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</si>
  <si>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</si>
  <si>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</si>
  <si>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</si>
  <si>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</si>
  <si>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</si>
  <si>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</si>
  <si>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</si>
  <si>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</si>
  <si>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</si>
  <si>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</si>
  <si>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</si>
  <si>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</si>
  <si>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</si>
  <si>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</si>
  <si>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</si>
  <si>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</si>
  <si>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</si>
  <si>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</si>
  <si>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</si>
  <si>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</si>
  <si>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</si>
  <si>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</si>
  <si>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</si>
  <si>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</si>
  <si>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</si>
  <si>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</si>
  <si>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</si>
  <si>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</si>
  <si>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</si>
  <si>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</si>
  <si>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</si>
  <si>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 xml:space="preserve">Приложение № 1
</t>
  </si>
  <si>
    <t xml:space="preserve">Перечень многоквартирных домов, которые подлежат капитальному ремонту на территории Жуковского района на 2023-2025 года </t>
  </si>
  <si>
    <t>город</t>
  </si>
  <si>
    <t>2023, декабрь</t>
  </si>
  <si>
    <t>улица</t>
  </si>
  <si>
    <t>Кременки</t>
  </si>
  <si>
    <t>Солнечная</t>
  </si>
  <si>
    <t xml:space="preserve">Циолковского </t>
  </si>
  <si>
    <t>Итого по МО ГП "Город Кременки":</t>
  </si>
  <si>
    <t xml:space="preserve">город </t>
  </si>
  <si>
    <t>Циолковского</t>
  </si>
  <si>
    <t>МО ГП "Город Кременки"</t>
  </si>
  <si>
    <t xml:space="preserve">Приложение № 2
</t>
  </si>
  <si>
    <t xml:space="preserve">Приложение № 3
</t>
  </si>
  <si>
    <t>2025,декабрь</t>
  </si>
  <si>
    <t>Молодежная</t>
  </si>
  <si>
    <t xml:space="preserve">улица </t>
  </si>
  <si>
    <t xml:space="preserve">2024  год </t>
  </si>
  <si>
    <t>2023 год</t>
  </si>
  <si>
    <t>2025 год</t>
  </si>
  <si>
    <t>2024 год</t>
  </si>
  <si>
    <t xml:space="preserve">2025 год </t>
  </si>
  <si>
    <t>Итого по МО ГП "Город Кременки"</t>
  </si>
  <si>
    <t>М.Жукова</t>
  </si>
  <si>
    <t>12.2024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</si>
</sst>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5" fillId="0" borderId="0"/>
  </cellStyleXfs>
  <cellXfs count="11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indent="1"/>
    </xf>
    <xf numFmtId="3" fontId="21" fillId="0" borderId="1" xfId="0" applyNumberFormat="1" applyFont="1" applyFill="1" applyBorder="1" applyAlignment="1">
      <alignment horizontal="right" vertical="center" indent="1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1" xfId="9" applyNumberFormat="1" applyFont="1" applyFill="1" applyBorder="1" applyAlignment="1">
      <alignment horizontal="center" vertical="center"/>
    </xf>
    <xf numFmtId="4" fontId="21" fillId="0" borderId="1" xfId="0" quotePrefix="1" applyNumberFormat="1" applyFont="1" applyFill="1" applyBorder="1" applyAlignment="1">
      <alignment horizontal="center" vertical="center" wrapText="1"/>
    </xf>
    <xf numFmtId="4" fontId="21" fillId="0" borderId="1" xfId="9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/>
    </xf>
    <xf numFmtId="4" fontId="21" fillId="0" borderId="1" xfId="10" applyNumberFormat="1" applyFont="1" applyFill="1" applyBorder="1" applyAlignment="1">
      <alignment horizontal="right" vertical="center"/>
    </xf>
    <xf numFmtId="4" fontId="20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11">
    <cellStyle name="Excel Built-in Normal" xfId="8"/>
    <cellStyle name="Excel Built-in Normal 2" xfId="9"/>
    <cellStyle name="Обычный" xfId="0" builtinId="0"/>
    <cellStyle name="Обычный 2" xfId="1"/>
    <cellStyle name="Обычный 2 2" xfId="2"/>
    <cellStyle name="Обычный 2 3" xfId="10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U26"/>
  <sheetViews>
    <sheetView tabSelected="1" view="pageBreakPreview" topLeftCell="J1" zoomScaleNormal="100" zoomScaleSheetLayoutView="100" workbookViewId="0">
      <selection activeCell="A25" sqref="A25:I25"/>
    </sheetView>
  </sheetViews>
  <sheetFormatPr defaultRowHeight="15"/>
  <cols>
    <col min="1" max="1" width="4.7109375" customWidth="1"/>
    <col min="2" max="2" width="11.28515625" customWidth="1"/>
    <col min="3" max="3" width="26" customWidth="1"/>
    <col min="4" max="4" width="10.85546875" customWidth="1"/>
    <col min="5" max="5" width="22.140625" customWidth="1"/>
    <col min="6" max="6" width="8.7109375" customWidth="1"/>
    <col min="7" max="7" width="4.5703125" customWidth="1"/>
    <col min="8" max="8" width="5.5703125" customWidth="1"/>
    <col min="9" max="9" width="12.140625" customWidth="1"/>
    <col min="10" max="10" width="12.28515625" customWidth="1"/>
    <col min="11" max="11" width="11.5703125" customWidth="1"/>
    <col min="12" max="12" width="12.42578125" customWidth="1"/>
    <col min="13" max="13" width="9" customWidth="1"/>
    <col min="14" max="14" width="19.140625" customWidth="1"/>
    <col min="15" max="15" width="10.5703125" bestFit="1" customWidth="1"/>
    <col min="16" max="16" width="9.28515625" customWidth="1"/>
    <col min="17" max="17" width="8.28515625" customWidth="1"/>
    <col min="18" max="18" width="18.42578125" customWidth="1"/>
    <col min="19" max="19" width="10.28515625" customWidth="1"/>
    <col min="20" max="20" width="14" customWidth="1"/>
    <col min="21" max="21" width="18" customWidth="1"/>
  </cols>
  <sheetData>
    <row r="1" spans="1:21" ht="27" customHeight="1">
      <c r="K1" s="86" t="s">
        <v>62</v>
      </c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ht="15.75" customHeight="1">
      <c r="A2" s="87" t="s">
        <v>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59.25" customHeight="1">
      <c r="A3" s="88" t="s">
        <v>17</v>
      </c>
      <c r="B3" s="91" t="s">
        <v>36</v>
      </c>
      <c r="C3" s="91"/>
      <c r="D3" s="91"/>
      <c r="E3" s="91"/>
      <c r="F3" s="91"/>
      <c r="G3" s="91"/>
      <c r="H3" s="91"/>
      <c r="I3" s="69" t="s">
        <v>57</v>
      </c>
      <c r="J3" s="69" t="s">
        <v>16</v>
      </c>
      <c r="K3" s="72" t="s">
        <v>15</v>
      </c>
      <c r="L3" s="74"/>
      <c r="M3" s="69" t="s">
        <v>14</v>
      </c>
      <c r="N3" s="72" t="s">
        <v>13</v>
      </c>
      <c r="O3" s="73"/>
      <c r="P3" s="73"/>
      <c r="Q3" s="73"/>
      <c r="R3" s="74"/>
      <c r="S3" s="69" t="s">
        <v>12</v>
      </c>
      <c r="T3" s="69" t="s">
        <v>11</v>
      </c>
      <c r="U3" s="69" t="s">
        <v>10</v>
      </c>
    </row>
    <row r="4" spans="1:21" ht="15" customHeight="1">
      <c r="A4" s="89"/>
      <c r="B4" s="69" t="s">
        <v>23</v>
      </c>
      <c r="C4" s="69" t="s">
        <v>35</v>
      </c>
      <c r="D4" s="69" t="s">
        <v>33</v>
      </c>
      <c r="E4" s="69" t="s">
        <v>24</v>
      </c>
      <c r="F4" s="69" t="s">
        <v>25</v>
      </c>
      <c r="G4" s="69" t="s">
        <v>26</v>
      </c>
      <c r="H4" s="69" t="s">
        <v>27</v>
      </c>
      <c r="I4" s="70"/>
      <c r="J4" s="70"/>
      <c r="K4" s="69" t="s">
        <v>8</v>
      </c>
      <c r="L4" s="69" t="s">
        <v>9</v>
      </c>
      <c r="M4" s="70"/>
      <c r="N4" s="69" t="s">
        <v>8</v>
      </c>
      <c r="O4" s="72" t="s">
        <v>7</v>
      </c>
      <c r="P4" s="73"/>
      <c r="Q4" s="73"/>
      <c r="R4" s="74"/>
      <c r="S4" s="70"/>
      <c r="T4" s="70"/>
      <c r="U4" s="70"/>
    </row>
    <row r="5" spans="1:21" ht="210.75" customHeight="1">
      <c r="A5" s="89"/>
      <c r="B5" s="70"/>
      <c r="C5" s="70"/>
      <c r="D5" s="70"/>
      <c r="E5" s="70"/>
      <c r="F5" s="70"/>
      <c r="G5" s="70"/>
      <c r="H5" s="70"/>
      <c r="I5" s="70"/>
      <c r="J5" s="71"/>
      <c r="K5" s="71"/>
      <c r="L5" s="71"/>
      <c r="M5" s="71"/>
      <c r="N5" s="71"/>
      <c r="O5" s="19" t="s">
        <v>41</v>
      </c>
      <c r="P5" s="19" t="s">
        <v>6</v>
      </c>
      <c r="Q5" s="19" t="s">
        <v>5</v>
      </c>
      <c r="R5" s="19" t="s">
        <v>4</v>
      </c>
      <c r="S5" s="71"/>
      <c r="T5" s="71"/>
      <c r="U5" s="70"/>
    </row>
    <row r="6" spans="1:21" ht="15.75">
      <c r="A6" s="90"/>
      <c r="B6" s="71"/>
      <c r="C6" s="71"/>
      <c r="D6" s="71"/>
      <c r="E6" s="71"/>
      <c r="F6" s="71"/>
      <c r="G6" s="71"/>
      <c r="H6" s="71"/>
      <c r="I6" s="71"/>
      <c r="J6" s="18" t="s">
        <v>3</v>
      </c>
      <c r="K6" s="18" t="s">
        <v>3</v>
      </c>
      <c r="L6" s="18" t="s">
        <v>3</v>
      </c>
      <c r="M6" s="18" t="s">
        <v>2</v>
      </c>
      <c r="N6" s="18" t="s">
        <v>56</v>
      </c>
      <c r="O6" s="18" t="s">
        <v>56</v>
      </c>
      <c r="P6" s="18" t="s">
        <v>56</v>
      </c>
      <c r="Q6" s="18" t="s">
        <v>56</v>
      </c>
      <c r="R6" s="18" t="s">
        <v>56</v>
      </c>
      <c r="S6" s="18" t="s">
        <v>1</v>
      </c>
      <c r="T6" s="18" t="s">
        <v>1</v>
      </c>
      <c r="U6" s="71"/>
    </row>
    <row r="7" spans="1:21" ht="15.7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</row>
    <row r="8" spans="1:21" ht="15.75">
      <c r="A8" s="66" t="s">
        <v>80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/>
    </row>
    <row r="9" spans="1:21" ht="15.75">
      <c r="A9" s="13">
        <v>1</v>
      </c>
      <c r="B9" s="13" t="s">
        <v>64</v>
      </c>
      <c r="C9" s="13" t="s">
        <v>67</v>
      </c>
      <c r="D9" s="13" t="s">
        <v>66</v>
      </c>
      <c r="E9" s="13" t="s">
        <v>68</v>
      </c>
      <c r="F9" s="13">
        <v>7</v>
      </c>
      <c r="G9" s="13"/>
      <c r="H9" s="13"/>
      <c r="I9" s="13">
        <v>1993</v>
      </c>
      <c r="J9" s="23">
        <v>3698.6</v>
      </c>
      <c r="K9" s="23">
        <v>1998.7</v>
      </c>
      <c r="L9" s="23">
        <v>1996.2</v>
      </c>
      <c r="M9" s="13">
        <v>161</v>
      </c>
      <c r="N9" s="23">
        <v>7133374.2999999998</v>
      </c>
      <c r="O9" s="13"/>
      <c r="P9" s="13"/>
      <c r="Q9" s="13"/>
      <c r="R9" s="23">
        <v>7133374.2999999998</v>
      </c>
      <c r="S9" s="23">
        <v>3569.01</v>
      </c>
      <c r="T9" s="23">
        <v>10542</v>
      </c>
      <c r="U9" s="13" t="s">
        <v>65</v>
      </c>
    </row>
    <row r="10" spans="1:21" ht="15.75">
      <c r="A10" s="13">
        <v>2</v>
      </c>
      <c r="B10" s="13" t="s">
        <v>64</v>
      </c>
      <c r="C10" s="13" t="s">
        <v>67</v>
      </c>
      <c r="D10" s="13" t="s">
        <v>66</v>
      </c>
      <c r="E10" s="13" t="s">
        <v>69</v>
      </c>
      <c r="F10" s="13">
        <v>6</v>
      </c>
      <c r="G10" s="13"/>
      <c r="H10" s="13"/>
      <c r="I10" s="13">
        <v>1976</v>
      </c>
      <c r="J10" s="23">
        <v>4552.3</v>
      </c>
      <c r="K10" s="23">
        <v>3030.96</v>
      </c>
      <c r="L10" s="23">
        <v>2685.34</v>
      </c>
      <c r="M10" s="13">
        <v>168</v>
      </c>
      <c r="N10" s="23">
        <v>10300942.4</v>
      </c>
      <c r="O10" s="13"/>
      <c r="P10" s="13"/>
      <c r="Q10" s="13"/>
      <c r="R10" s="23">
        <v>10300942</v>
      </c>
      <c r="S10" s="23">
        <v>3398.57</v>
      </c>
      <c r="T10" s="23">
        <v>10542</v>
      </c>
      <c r="U10" s="13" t="s">
        <v>65</v>
      </c>
    </row>
    <row r="11" spans="1:21" ht="15.75">
      <c r="A11" s="83" t="s">
        <v>70</v>
      </c>
      <c r="B11" s="84"/>
      <c r="C11" s="84"/>
      <c r="D11" s="84"/>
      <c r="E11" s="84"/>
      <c r="F11" s="84"/>
      <c r="G11" s="84"/>
      <c r="H11" s="84"/>
      <c r="I11" s="85"/>
      <c r="J11" s="24">
        <f>SUM(J9:J10)</f>
        <v>8250.9</v>
      </c>
      <c r="K11" s="24">
        <f>SUM(K9:K10)</f>
        <v>5029.66</v>
      </c>
      <c r="L11" s="24">
        <f>SUM(L9:L10)</f>
        <v>4681.54</v>
      </c>
      <c r="M11" s="25">
        <f>SUM(M9:M10)</f>
        <v>329</v>
      </c>
      <c r="N11" s="24">
        <f>SUM(N9:N10)</f>
        <v>17434316.699999999</v>
      </c>
      <c r="O11" s="25"/>
      <c r="P11" s="25"/>
      <c r="Q11" s="25"/>
      <c r="R11" s="24">
        <f>SUM(R9:R10)</f>
        <v>17434316.300000001</v>
      </c>
      <c r="S11" s="24" t="s">
        <v>0</v>
      </c>
      <c r="T11" s="24" t="s">
        <v>0</v>
      </c>
      <c r="U11" s="25" t="s">
        <v>0</v>
      </c>
    </row>
    <row r="12" spans="1:21" ht="15.75">
      <c r="A12" s="80"/>
      <c r="B12" s="81"/>
      <c r="C12" s="81"/>
      <c r="D12" s="81"/>
      <c r="E12" s="81"/>
      <c r="F12" s="81"/>
      <c r="G12" s="81"/>
      <c r="H12" s="82"/>
      <c r="I12" s="25"/>
      <c r="J12" s="24"/>
      <c r="K12" s="24"/>
      <c r="L12" s="24"/>
      <c r="M12" s="25"/>
      <c r="N12" s="24"/>
      <c r="O12" s="25"/>
      <c r="P12" s="25"/>
      <c r="Q12" s="25"/>
      <c r="R12" s="24"/>
      <c r="S12" s="25"/>
      <c r="T12" s="25"/>
      <c r="U12" s="25"/>
    </row>
    <row r="13" spans="1:21" ht="15.75">
      <c r="A13" s="66" t="s">
        <v>79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8"/>
    </row>
    <row r="14" spans="1:21">
      <c r="A14" s="52">
        <v>1</v>
      </c>
      <c r="B14" s="53" t="s">
        <v>64</v>
      </c>
      <c r="C14" s="53" t="s">
        <v>67</v>
      </c>
      <c r="D14" s="53" t="s">
        <v>66</v>
      </c>
      <c r="E14" s="53" t="s">
        <v>85</v>
      </c>
      <c r="F14" s="54">
        <v>7</v>
      </c>
      <c r="G14" s="54"/>
      <c r="H14" s="54"/>
      <c r="I14" s="54">
        <v>1979</v>
      </c>
      <c r="J14" s="55">
        <v>2835.7</v>
      </c>
      <c r="K14" s="55">
        <v>2835.7</v>
      </c>
      <c r="L14" s="55">
        <v>1734.3</v>
      </c>
      <c r="M14" s="56">
        <v>150</v>
      </c>
      <c r="N14" s="55">
        <v>9056876.4100000001</v>
      </c>
      <c r="O14" s="55">
        <v>0</v>
      </c>
      <c r="P14" s="55">
        <v>0</v>
      </c>
      <c r="Q14" s="55">
        <v>0</v>
      </c>
      <c r="R14" s="55">
        <v>9056876.4100000001</v>
      </c>
      <c r="S14" s="57">
        <v>3193.8767887999438</v>
      </c>
      <c r="T14" s="58">
        <v>10246</v>
      </c>
      <c r="U14" s="59" t="s">
        <v>86</v>
      </c>
    </row>
    <row r="15" spans="1:21">
      <c r="A15" s="52">
        <v>2</v>
      </c>
      <c r="B15" s="53" t="s">
        <v>64</v>
      </c>
      <c r="C15" s="53" t="s">
        <v>67</v>
      </c>
      <c r="D15" s="53" t="s">
        <v>66</v>
      </c>
      <c r="E15" s="53" t="s">
        <v>72</v>
      </c>
      <c r="F15" s="54">
        <v>7</v>
      </c>
      <c r="G15" s="54"/>
      <c r="H15" s="54"/>
      <c r="I15" s="54">
        <v>1977</v>
      </c>
      <c r="J15" s="55">
        <v>2835.7</v>
      </c>
      <c r="K15" s="55">
        <v>2835.7</v>
      </c>
      <c r="L15" s="55">
        <v>1734.3</v>
      </c>
      <c r="M15" s="56">
        <v>150</v>
      </c>
      <c r="N15" s="55">
        <v>101626.64</v>
      </c>
      <c r="O15" s="55">
        <v>0</v>
      </c>
      <c r="P15" s="55">
        <v>0</v>
      </c>
      <c r="Q15" s="55">
        <v>0</v>
      </c>
      <c r="R15" s="55">
        <v>101626.64</v>
      </c>
      <c r="S15" s="57">
        <v>35.838290369221006</v>
      </c>
      <c r="T15" s="58">
        <v>4961</v>
      </c>
      <c r="U15" s="59" t="s">
        <v>86</v>
      </c>
    </row>
    <row r="16" spans="1:21" ht="17.25" customHeight="1">
      <c r="A16" s="52">
        <v>3</v>
      </c>
      <c r="B16" s="53" t="s">
        <v>64</v>
      </c>
      <c r="C16" s="53" t="s">
        <v>67</v>
      </c>
      <c r="D16" s="53" t="s">
        <v>66</v>
      </c>
      <c r="E16" s="53" t="s">
        <v>72</v>
      </c>
      <c r="F16" s="54">
        <v>9</v>
      </c>
      <c r="G16" s="54"/>
      <c r="H16" s="54"/>
      <c r="I16" s="54">
        <v>1977</v>
      </c>
      <c r="J16" s="55">
        <v>4595</v>
      </c>
      <c r="K16" s="55">
        <v>4595</v>
      </c>
      <c r="L16" s="55">
        <v>3082.9</v>
      </c>
      <c r="M16" s="56">
        <v>211</v>
      </c>
      <c r="N16" s="55">
        <v>159022.34</v>
      </c>
      <c r="O16" s="55">
        <v>0</v>
      </c>
      <c r="P16" s="55">
        <v>0</v>
      </c>
      <c r="Q16" s="55">
        <v>0</v>
      </c>
      <c r="R16" s="55">
        <v>159022.34</v>
      </c>
      <c r="S16" s="57">
        <v>34.607690968443961</v>
      </c>
      <c r="T16" s="58">
        <v>4961</v>
      </c>
      <c r="U16" s="59" t="s">
        <v>86</v>
      </c>
    </row>
    <row r="17" spans="1:21" ht="15.75">
      <c r="A17" s="83" t="s">
        <v>70</v>
      </c>
      <c r="B17" s="84"/>
      <c r="C17" s="84"/>
      <c r="D17" s="84"/>
      <c r="E17" s="84"/>
      <c r="F17" s="84"/>
      <c r="G17" s="84"/>
      <c r="H17" s="84"/>
      <c r="I17" s="85"/>
      <c r="J17" s="24">
        <f>SUM(J14:J16)</f>
        <v>10266.4</v>
      </c>
      <c r="K17" s="24">
        <f>SUM(K14:K16)</f>
        <v>10266.4</v>
      </c>
      <c r="L17" s="24">
        <f>SUM(L14:L16)</f>
        <v>6551.5</v>
      </c>
      <c r="M17" s="65">
        <f>SUM(M14:M16)</f>
        <v>511</v>
      </c>
      <c r="N17" s="24">
        <f>SUM(N14:N16)</f>
        <v>9317525.3900000006</v>
      </c>
      <c r="O17" s="25"/>
      <c r="P17" s="25"/>
      <c r="Q17" s="25"/>
      <c r="R17" s="24">
        <f>SUM(R14:R16)</f>
        <v>9317525.3900000006</v>
      </c>
      <c r="S17" s="25" t="s">
        <v>0</v>
      </c>
      <c r="T17" s="25" t="s">
        <v>0</v>
      </c>
      <c r="U17" s="25" t="s">
        <v>0</v>
      </c>
    </row>
    <row r="18" spans="1:21" ht="15.75">
      <c r="A18" s="80"/>
      <c r="B18" s="81"/>
      <c r="C18" s="81"/>
      <c r="D18" s="81"/>
      <c r="E18" s="81"/>
      <c r="F18" s="81"/>
      <c r="G18" s="81"/>
      <c r="H18" s="82"/>
      <c r="I18" s="25"/>
      <c r="J18" s="24"/>
      <c r="K18" s="24"/>
      <c r="L18" s="24"/>
      <c r="M18" s="25"/>
      <c r="N18" s="24"/>
      <c r="O18" s="25"/>
      <c r="P18" s="25"/>
      <c r="Q18" s="25"/>
      <c r="R18" s="24"/>
      <c r="S18" s="25"/>
      <c r="T18" s="25"/>
      <c r="U18" s="25"/>
    </row>
    <row r="19" spans="1:21" ht="15" customHeight="1">
      <c r="A19" s="66" t="s">
        <v>81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</row>
    <row r="20" spans="1:21" ht="15.75">
      <c r="A20" s="41">
        <v>1</v>
      </c>
      <c r="B20" s="41" t="s">
        <v>64</v>
      </c>
      <c r="C20" s="41" t="s">
        <v>67</v>
      </c>
      <c r="D20" s="41" t="s">
        <v>66</v>
      </c>
      <c r="E20" s="41" t="s">
        <v>72</v>
      </c>
      <c r="F20" s="41">
        <v>9</v>
      </c>
      <c r="G20" s="41"/>
      <c r="H20" s="41"/>
      <c r="I20" s="41">
        <v>1977</v>
      </c>
      <c r="J20" s="23">
        <v>6379.8</v>
      </c>
      <c r="K20" s="23">
        <v>3296.9</v>
      </c>
      <c r="L20" s="23">
        <v>3082.9</v>
      </c>
      <c r="M20" s="13">
        <v>214</v>
      </c>
      <c r="N20" s="26">
        <v>13975876.68</v>
      </c>
      <c r="O20" s="13"/>
      <c r="P20" s="13"/>
      <c r="Q20" s="13"/>
      <c r="R20" s="26">
        <v>13975876.68</v>
      </c>
      <c r="S20" s="23">
        <f>N20/J20</f>
        <v>2190.6449543872845</v>
      </c>
      <c r="T20" s="23">
        <v>10910.07</v>
      </c>
      <c r="U20" s="13" t="s">
        <v>76</v>
      </c>
    </row>
    <row r="21" spans="1:21" ht="15.75">
      <c r="A21" s="35">
        <v>2</v>
      </c>
      <c r="B21" s="35" t="s">
        <v>64</v>
      </c>
      <c r="C21" s="43" t="s">
        <v>67</v>
      </c>
      <c r="D21" s="48" t="s">
        <v>66</v>
      </c>
      <c r="E21" s="35" t="s">
        <v>77</v>
      </c>
      <c r="F21" s="35">
        <v>6</v>
      </c>
      <c r="G21" s="35"/>
      <c r="H21" s="14"/>
      <c r="I21" s="13">
        <v>1986</v>
      </c>
      <c r="J21" s="23">
        <v>2128.6</v>
      </c>
      <c r="K21" s="23">
        <v>2128.6</v>
      </c>
      <c r="L21" s="23">
        <v>2123.4</v>
      </c>
      <c r="M21" s="13">
        <v>110</v>
      </c>
      <c r="N21" s="26">
        <v>8742316.0999999996</v>
      </c>
      <c r="O21" s="13"/>
      <c r="P21" s="13"/>
      <c r="Q21" s="13"/>
      <c r="R21" s="26">
        <v>8742316.0999999996</v>
      </c>
      <c r="S21" s="23">
        <f>N21/J21</f>
        <v>4107.0732406276429</v>
      </c>
      <c r="T21" s="23">
        <v>10910.07</v>
      </c>
      <c r="U21" s="13" t="s">
        <v>76</v>
      </c>
    </row>
    <row r="22" spans="1:21" ht="15.75">
      <c r="A22" s="48">
        <v>3</v>
      </c>
      <c r="B22" s="48" t="s">
        <v>64</v>
      </c>
      <c r="C22" s="48" t="s">
        <v>67</v>
      </c>
      <c r="D22" s="48" t="s">
        <v>66</v>
      </c>
      <c r="E22" s="48" t="s">
        <v>69</v>
      </c>
      <c r="F22" s="48">
        <v>3</v>
      </c>
      <c r="G22" s="48"/>
      <c r="H22" s="14"/>
      <c r="I22" s="13">
        <v>1977</v>
      </c>
      <c r="J22" s="23">
        <v>4492.8999999999996</v>
      </c>
      <c r="K22" s="23">
        <v>4492.8999999999996</v>
      </c>
      <c r="L22" s="23">
        <v>4492.8999999999996</v>
      </c>
      <c r="M22" s="13">
        <v>189</v>
      </c>
      <c r="N22" s="26">
        <f>'виды ремонта'!I20</f>
        <v>2234986.86</v>
      </c>
      <c r="O22" s="13"/>
      <c r="P22" s="13"/>
      <c r="Q22" s="13"/>
      <c r="R22" s="26">
        <f>N22</f>
        <v>2234986.86</v>
      </c>
      <c r="S22" s="23">
        <f>N22/K22</f>
        <v>497.44861002915712</v>
      </c>
      <c r="T22" s="23">
        <v>10910.07</v>
      </c>
      <c r="U22" s="13" t="s">
        <v>76</v>
      </c>
    </row>
    <row r="23" spans="1:21" ht="15.75">
      <c r="A23" s="75" t="s">
        <v>70</v>
      </c>
      <c r="B23" s="76"/>
      <c r="C23" s="76"/>
      <c r="D23" s="76"/>
      <c r="E23" s="76"/>
      <c r="F23" s="76"/>
      <c r="G23" s="76"/>
      <c r="H23" s="76"/>
      <c r="I23" s="77"/>
      <c r="J23" s="24">
        <f>SUM(J20:J22)</f>
        <v>13001.3</v>
      </c>
      <c r="K23" s="24">
        <f>SUM(K20:K22)</f>
        <v>9918.4</v>
      </c>
      <c r="L23" s="24">
        <f>SUM(L20:L22)</f>
        <v>9699.2000000000007</v>
      </c>
      <c r="M23" s="25">
        <f>SUM(M20:M22)</f>
        <v>513</v>
      </c>
      <c r="N23" s="24">
        <f>SUM(N20:N22)</f>
        <v>24953179.640000001</v>
      </c>
      <c r="O23" s="25"/>
      <c r="P23" s="25"/>
      <c r="Q23" s="25"/>
      <c r="R23" s="24">
        <f>SUM(R20:R22)</f>
        <v>24953179.640000001</v>
      </c>
      <c r="S23" s="25" t="s">
        <v>0</v>
      </c>
      <c r="T23" s="25" t="s">
        <v>0</v>
      </c>
      <c r="U23" s="25" t="s">
        <v>0</v>
      </c>
    </row>
    <row r="24" spans="1:21" ht="15.75">
      <c r="A24" s="80"/>
      <c r="B24" s="81"/>
      <c r="C24" s="81"/>
      <c r="D24" s="81"/>
      <c r="E24" s="81"/>
      <c r="F24" s="81"/>
      <c r="G24" s="81"/>
      <c r="H24" s="82"/>
      <c r="I24" s="25"/>
      <c r="J24" s="24"/>
      <c r="K24" s="24"/>
      <c r="L24" s="24"/>
      <c r="M24" s="25"/>
      <c r="N24" s="24"/>
      <c r="O24" s="25"/>
      <c r="P24" s="25"/>
      <c r="Q24" s="25"/>
      <c r="R24" s="24"/>
      <c r="S24" s="25"/>
      <c r="T24" s="25"/>
      <c r="U24" s="25"/>
    </row>
    <row r="25" spans="1:21" ht="15.75">
      <c r="A25" s="79" t="s">
        <v>37</v>
      </c>
      <c r="B25" s="79"/>
      <c r="C25" s="79"/>
      <c r="D25" s="79"/>
      <c r="E25" s="79"/>
      <c r="F25" s="79"/>
      <c r="G25" s="79"/>
      <c r="H25" s="79"/>
      <c r="I25" s="79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47.25" customHeight="1">
      <c r="A26" s="78" t="s">
        <v>44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</sheetData>
  <mergeCells count="34">
    <mergeCell ref="H4:H6"/>
    <mergeCell ref="G4:G6"/>
    <mergeCell ref="C4:C6"/>
    <mergeCell ref="A17:I17"/>
    <mergeCell ref="A12:H12"/>
    <mergeCell ref="K4:K5"/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  <mergeCell ref="B3:H3"/>
    <mergeCell ref="A8:U8"/>
    <mergeCell ref="M3:M5"/>
    <mergeCell ref="N3:R3"/>
    <mergeCell ref="A23:I23"/>
    <mergeCell ref="A26:U26"/>
    <mergeCell ref="A25:I25"/>
    <mergeCell ref="L4:L5"/>
    <mergeCell ref="N4:N5"/>
    <mergeCell ref="A24:H24"/>
    <mergeCell ref="A18:H18"/>
    <mergeCell ref="A13:U13"/>
    <mergeCell ref="A19:U19"/>
    <mergeCell ref="A11:I11"/>
    <mergeCell ref="F4:F6"/>
    <mergeCell ref="E4:E6"/>
    <mergeCell ref="D4:D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4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AE23"/>
  <sheetViews>
    <sheetView view="pageBreakPreview" zoomScale="78" zoomScaleNormal="100" zoomScaleSheetLayoutView="78" workbookViewId="0">
      <pane xSplit="15" ySplit="5" topLeftCell="R9" activePane="bottomRight" state="frozen"/>
      <selection pane="topRight" activeCell="P1" sqref="P1"/>
      <selection pane="bottomLeft" activeCell="A6" sqref="A6"/>
      <selection pane="bottomRight" activeCell="A17" sqref="A17:AE17"/>
    </sheetView>
  </sheetViews>
  <sheetFormatPr defaultRowHeight="15"/>
  <cols>
    <col min="1" max="1" width="5.28515625" customWidth="1"/>
    <col min="2" max="2" width="10.85546875" style="6" customWidth="1"/>
    <col min="3" max="3" width="19.7109375" customWidth="1"/>
    <col min="4" max="4" width="11.28515625" customWidth="1"/>
    <col min="5" max="5" width="16.28515625" customWidth="1"/>
    <col min="6" max="6" width="7.28515625" customWidth="1"/>
    <col min="7" max="8" width="4" customWidth="1"/>
    <col min="9" max="9" width="19.7109375" customWidth="1"/>
    <col min="10" max="10" width="13.42578125" customWidth="1"/>
    <col min="11" max="11" width="14.140625" customWidth="1"/>
    <col min="12" max="12" width="13.85546875" customWidth="1"/>
    <col min="13" max="13" width="16" customWidth="1"/>
    <col min="14" max="14" width="5" customWidth="1"/>
    <col min="15" max="15" width="18.85546875" customWidth="1"/>
    <col min="16" max="16" width="3.7109375" bestFit="1" customWidth="1"/>
    <col min="17" max="17" width="5" customWidth="1"/>
    <col min="18" max="18" width="9.140625" customWidth="1"/>
    <col min="19" max="19" width="18.140625" customWidth="1"/>
    <col min="20" max="21" width="7.85546875" customWidth="1"/>
    <col min="22" max="22" width="11.5703125" customWidth="1"/>
    <col min="23" max="23" width="16.140625" customWidth="1"/>
    <col min="24" max="24" width="9.140625" customWidth="1"/>
    <col min="25" max="25" width="18.85546875" customWidth="1"/>
    <col min="26" max="26" width="10.42578125" customWidth="1"/>
    <col min="27" max="27" width="6.85546875" customWidth="1"/>
    <col min="28" max="28" width="5" customWidth="1"/>
    <col min="29" max="29" width="14" customWidth="1"/>
    <col min="30" max="30" width="18.7109375" customWidth="1"/>
    <col min="31" max="31" width="9.7109375" customWidth="1"/>
  </cols>
  <sheetData>
    <row r="1" spans="1:31" ht="31.5" customHeight="1">
      <c r="N1" s="102" t="s">
        <v>74</v>
      </c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ht="62.25" customHeight="1">
      <c r="A2" s="103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ht="78" customHeight="1">
      <c r="A3" s="94" t="s">
        <v>21</v>
      </c>
      <c r="B3" s="104" t="s">
        <v>36</v>
      </c>
      <c r="C3" s="104"/>
      <c r="D3" s="104"/>
      <c r="E3" s="104"/>
      <c r="F3" s="104"/>
      <c r="G3" s="104"/>
      <c r="H3" s="104"/>
      <c r="I3" s="94" t="s">
        <v>42</v>
      </c>
      <c r="J3" s="94" t="s">
        <v>28</v>
      </c>
      <c r="K3" s="94"/>
      <c r="L3" s="94"/>
      <c r="M3" s="94"/>
      <c r="N3" s="94"/>
      <c r="O3" s="94"/>
      <c r="P3" s="92" t="s">
        <v>53</v>
      </c>
      <c r="Q3" s="92"/>
      <c r="R3" s="92" t="s">
        <v>29</v>
      </c>
      <c r="S3" s="92"/>
      <c r="T3" s="94" t="s">
        <v>61</v>
      </c>
      <c r="U3" s="94"/>
      <c r="V3" s="94"/>
      <c r="W3" s="94"/>
      <c r="X3" s="92" t="s">
        <v>31</v>
      </c>
      <c r="Y3" s="92"/>
      <c r="Z3" s="92" t="s">
        <v>60</v>
      </c>
      <c r="AA3" s="92" t="s">
        <v>32</v>
      </c>
      <c r="AB3" s="92"/>
      <c r="AC3" s="92" t="s">
        <v>54</v>
      </c>
      <c r="AD3" s="92" t="s">
        <v>55</v>
      </c>
      <c r="AE3" s="92" t="s">
        <v>46</v>
      </c>
    </row>
    <row r="4" spans="1:31" ht="26.25" customHeight="1">
      <c r="A4" s="94"/>
      <c r="B4" s="93" t="s">
        <v>23</v>
      </c>
      <c r="C4" s="93" t="s">
        <v>35</v>
      </c>
      <c r="D4" s="93" t="s">
        <v>33</v>
      </c>
      <c r="E4" s="93" t="s">
        <v>24</v>
      </c>
      <c r="F4" s="93" t="s">
        <v>25</v>
      </c>
      <c r="G4" s="93" t="s">
        <v>26</v>
      </c>
      <c r="H4" s="93" t="s">
        <v>27</v>
      </c>
      <c r="I4" s="94"/>
      <c r="J4" s="94" t="s">
        <v>59</v>
      </c>
      <c r="K4" s="94"/>
      <c r="L4" s="92" t="s">
        <v>49</v>
      </c>
      <c r="M4" s="92" t="s">
        <v>50</v>
      </c>
      <c r="N4" s="92" t="s">
        <v>51</v>
      </c>
      <c r="O4" s="92" t="s">
        <v>52</v>
      </c>
      <c r="P4" s="92"/>
      <c r="Q4" s="92"/>
      <c r="R4" s="92"/>
      <c r="S4" s="92"/>
      <c r="T4" s="94"/>
      <c r="U4" s="94"/>
      <c r="V4" s="94"/>
      <c r="W4" s="94"/>
      <c r="X4" s="92"/>
      <c r="Y4" s="92"/>
      <c r="Z4" s="92"/>
      <c r="AA4" s="92"/>
      <c r="AB4" s="92"/>
      <c r="AC4" s="92"/>
      <c r="AD4" s="92"/>
      <c r="AE4" s="92"/>
    </row>
    <row r="5" spans="1:31" ht="237" customHeight="1">
      <c r="A5" s="94"/>
      <c r="B5" s="93"/>
      <c r="C5" s="93"/>
      <c r="D5" s="93"/>
      <c r="E5" s="93"/>
      <c r="F5" s="93"/>
      <c r="G5" s="93"/>
      <c r="H5" s="93"/>
      <c r="I5" s="94"/>
      <c r="J5" s="21" t="s">
        <v>47</v>
      </c>
      <c r="K5" s="21" t="s">
        <v>48</v>
      </c>
      <c r="L5" s="92"/>
      <c r="M5" s="92"/>
      <c r="N5" s="92"/>
      <c r="O5" s="92"/>
      <c r="P5" s="92"/>
      <c r="Q5" s="92"/>
      <c r="R5" s="92"/>
      <c r="S5" s="92"/>
      <c r="T5" s="92" t="s">
        <v>30</v>
      </c>
      <c r="U5" s="92"/>
      <c r="V5" s="92" t="s">
        <v>38</v>
      </c>
      <c r="W5" s="92"/>
      <c r="X5" s="92"/>
      <c r="Y5" s="92"/>
      <c r="Z5" s="92"/>
      <c r="AA5" s="92"/>
      <c r="AB5" s="92"/>
      <c r="AC5" s="92"/>
      <c r="AD5" s="92"/>
      <c r="AE5" s="92"/>
    </row>
    <row r="6" spans="1:31" ht="15.75">
      <c r="A6" s="94"/>
      <c r="B6" s="93"/>
      <c r="C6" s="93"/>
      <c r="D6" s="93"/>
      <c r="E6" s="93"/>
      <c r="F6" s="93"/>
      <c r="G6" s="93"/>
      <c r="H6" s="93"/>
      <c r="I6" s="20" t="s">
        <v>56</v>
      </c>
      <c r="J6" s="20" t="s">
        <v>56</v>
      </c>
      <c r="K6" s="20" t="s">
        <v>56</v>
      </c>
      <c r="L6" s="20" t="s">
        <v>56</v>
      </c>
      <c r="M6" s="20" t="s">
        <v>56</v>
      </c>
      <c r="N6" s="20" t="s">
        <v>56</v>
      </c>
      <c r="O6" s="20" t="s">
        <v>56</v>
      </c>
      <c r="P6" s="8" t="s">
        <v>20</v>
      </c>
      <c r="Q6" s="20" t="s">
        <v>56</v>
      </c>
      <c r="R6" s="8" t="s">
        <v>19</v>
      </c>
      <c r="S6" s="20" t="s">
        <v>56</v>
      </c>
      <c r="T6" s="8" t="s">
        <v>19</v>
      </c>
      <c r="U6" s="20" t="s">
        <v>56</v>
      </c>
      <c r="V6" s="8" t="s">
        <v>19</v>
      </c>
      <c r="W6" s="20" t="s">
        <v>56</v>
      </c>
      <c r="X6" s="8" t="s">
        <v>19</v>
      </c>
      <c r="Y6" s="20" t="s">
        <v>56</v>
      </c>
      <c r="Z6" s="20" t="s">
        <v>56</v>
      </c>
      <c r="AA6" s="8" t="s">
        <v>18</v>
      </c>
      <c r="AB6" s="20" t="s">
        <v>56</v>
      </c>
      <c r="AC6" s="20" t="s">
        <v>56</v>
      </c>
      <c r="AD6" s="20" t="s">
        <v>56</v>
      </c>
      <c r="AE6" s="20" t="s">
        <v>56</v>
      </c>
    </row>
    <row r="7" spans="1:3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</row>
    <row r="8" spans="1:31">
      <c r="A8" s="96" t="s">
        <v>80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</row>
    <row r="9" spans="1:31" ht="15.75">
      <c r="A9" s="22">
        <v>1</v>
      </c>
      <c r="B9" s="22" t="s">
        <v>71</v>
      </c>
      <c r="C9" s="22" t="s">
        <v>67</v>
      </c>
      <c r="D9" s="22" t="s">
        <v>66</v>
      </c>
      <c r="E9" s="22" t="s">
        <v>68</v>
      </c>
      <c r="F9" s="22">
        <v>7</v>
      </c>
      <c r="G9" s="22"/>
      <c r="H9" s="22"/>
      <c r="I9" s="26">
        <v>7133374.2999999998</v>
      </c>
      <c r="J9" s="22"/>
      <c r="K9" s="22"/>
      <c r="L9" s="22"/>
      <c r="M9" s="22"/>
      <c r="N9" s="22"/>
      <c r="O9" s="22"/>
      <c r="P9" s="22"/>
      <c r="Q9" s="22"/>
      <c r="R9" s="22">
        <v>577</v>
      </c>
      <c r="S9" s="26">
        <v>7020437</v>
      </c>
      <c r="T9" s="22"/>
      <c r="U9" s="22"/>
      <c r="V9" s="22"/>
      <c r="W9" s="22"/>
      <c r="X9" s="22"/>
      <c r="Y9" s="22"/>
      <c r="Z9" s="22"/>
      <c r="AA9" s="22"/>
      <c r="AB9" s="22"/>
      <c r="AC9" s="26">
        <v>112937.3</v>
      </c>
      <c r="AD9" s="22"/>
      <c r="AE9" s="22"/>
    </row>
    <row r="10" spans="1:31" ht="15.75">
      <c r="A10" s="22">
        <v>2</v>
      </c>
      <c r="B10" s="22" t="s">
        <v>71</v>
      </c>
      <c r="C10" s="22" t="s">
        <v>67</v>
      </c>
      <c r="D10" s="22" t="s">
        <v>66</v>
      </c>
      <c r="E10" s="22" t="s">
        <v>72</v>
      </c>
      <c r="F10" s="22">
        <v>6</v>
      </c>
      <c r="G10" s="22"/>
      <c r="H10" s="22"/>
      <c r="I10" s="26">
        <v>10300942.4</v>
      </c>
      <c r="J10" s="22"/>
      <c r="K10" s="22"/>
      <c r="L10" s="22"/>
      <c r="M10" s="22"/>
      <c r="N10" s="22"/>
      <c r="O10" s="22"/>
      <c r="P10" s="22"/>
      <c r="Q10" s="22"/>
      <c r="R10" s="22">
        <v>1009</v>
      </c>
      <c r="S10" s="26">
        <v>10139878</v>
      </c>
      <c r="T10" s="22"/>
      <c r="U10" s="22"/>
      <c r="V10" s="22"/>
      <c r="W10" s="22"/>
      <c r="X10" s="22"/>
      <c r="Y10" s="22"/>
      <c r="Z10" s="22"/>
      <c r="AA10" s="22"/>
      <c r="AB10" s="22"/>
      <c r="AC10" s="26">
        <v>161064.4</v>
      </c>
      <c r="AD10" s="22"/>
      <c r="AE10" s="22"/>
    </row>
    <row r="11" spans="1:31" ht="15.75">
      <c r="A11" s="99" t="s">
        <v>70</v>
      </c>
      <c r="B11" s="100"/>
      <c r="C11" s="100"/>
      <c r="D11" s="100"/>
      <c r="E11" s="100"/>
      <c r="F11" s="100"/>
      <c r="G11" s="100"/>
      <c r="H11" s="101"/>
      <c r="I11" s="28">
        <f>SUM(I9:I10)</f>
        <v>17434316.699999999</v>
      </c>
      <c r="J11" s="27"/>
      <c r="K11" s="27"/>
      <c r="L11" s="27"/>
      <c r="M11" s="27"/>
      <c r="N11" s="27"/>
      <c r="O11" s="27"/>
      <c r="P11" s="27"/>
      <c r="Q11" s="27"/>
      <c r="R11" s="27">
        <f>SUM(R9:R10)</f>
        <v>1586</v>
      </c>
      <c r="S11" s="28">
        <f>SUM(S9:S10)</f>
        <v>17160315</v>
      </c>
      <c r="T11" s="27"/>
      <c r="U11" s="27"/>
      <c r="V11" s="27"/>
      <c r="W11" s="27"/>
      <c r="X11" s="27"/>
      <c r="Y11" s="27"/>
      <c r="Z11" s="27"/>
      <c r="AA11" s="27"/>
      <c r="AB11" s="27"/>
      <c r="AC11" s="28">
        <f>SUM(AC9:AC10)</f>
        <v>274001.7</v>
      </c>
      <c r="AD11" s="27"/>
      <c r="AE11" s="27"/>
    </row>
    <row r="12" spans="1:31">
      <c r="A12" s="96" t="s">
        <v>82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</row>
    <row r="13" spans="1:31">
      <c r="A13" s="52">
        <v>1</v>
      </c>
      <c r="B13" s="52" t="s">
        <v>64</v>
      </c>
      <c r="C13" s="53" t="s">
        <v>67</v>
      </c>
      <c r="D13" s="53" t="s">
        <v>66</v>
      </c>
      <c r="E13" s="53" t="s">
        <v>85</v>
      </c>
      <c r="F13" s="54">
        <v>7</v>
      </c>
      <c r="G13" s="54"/>
      <c r="H13" s="54"/>
      <c r="I13" s="60">
        <v>9056876.4100000001</v>
      </c>
      <c r="J13" s="61"/>
      <c r="K13" s="61"/>
      <c r="L13" s="61"/>
      <c r="M13" s="61"/>
      <c r="N13" s="61"/>
      <c r="O13" s="61"/>
      <c r="P13" s="62"/>
      <c r="Q13" s="61"/>
      <c r="R13" s="61">
        <v>898.9</v>
      </c>
      <c r="S13" s="61">
        <v>8901395.7599999998</v>
      </c>
      <c r="T13" s="61"/>
      <c r="U13" s="61"/>
      <c r="V13" s="61"/>
      <c r="W13" s="61"/>
      <c r="X13" s="61"/>
      <c r="Y13" s="61"/>
      <c r="Z13" s="61"/>
      <c r="AA13" s="61"/>
      <c r="AB13" s="61"/>
      <c r="AC13" s="63">
        <v>155480.65</v>
      </c>
      <c r="AD13" s="61"/>
      <c r="AE13" s="61"/>
    </row>
    <row r="14" spans="1:31">
      <c r="A14" s="52">
        <v>2</v>
      </c>
      <c r="B14" s="52" t="s">
        <v>64</v>
      </c>
      <c r="C14" s="53" t="s">
        <v>67</v>
      </c>
      <c r="D14" s="53" t="s">
        <v>66</v>
      </c>
      <c r="E14" s="53" t="s">
        <v>72</v>
      </c>
      <c r="F14" s="54">
        <v>7</v>
      </c>
      <c r="G14" s="54"/>
      <c r="H14" s="54"/>
      <c r="I14" s="60">
        <v>101626.64</v>
      </c>
      <c r="J14" s="61"/>
      <c r="K14" s="61"/>
      <c r="L14" s="61"/>
      <c r="M14" s="61"/>
      <c r="N14" s="61"/>
      <c r="O14" s="61"/>
      <c r="P14" s="62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3">
        <v>101626.64</v>
      </c>
      <c r="AD14" s="61"/>
      <c r="AE14" s="61"/>
    </row>
    <row r="15" spans="1:31">
      <c r="A15" s="52">
        <v>3</v>
      </c>
      <c r="B15" s="52" t="s">
        <v>64</v>
      </c>
      <c r="C15" s="53" t="s">
        <v>67</v>
      </c>
      <c r="D15" s="53" t="s">
        <v>66</v>
      </c>
      <c r="E15" s="53" t="s">
        <v>72</v>
      </c>
      <c r="F15" s="54">
        <v>9</v>
      </c>
      <c r="G15" s="54"/>
      <c r="H15" s="54"/>
      <c r="I15" s="60">
        <v>159022.34</v>
      </c>
      <c r="J15" s="61"/>
      <c r="K15" s="61"/>
      <c r="L15" s="61"/>
      <c r="M15" s="61"/>
      <c r="N15" s="61"/>
      <c r="O15" s="61"/>
      <c r="P15" s="62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3">
        <v>159022.34</v>
      </c>
      <c r="AD15" s="61"/>
      <c r="AE15" s="61"/>
    </row>
    <row r="16" spans="1:31" s="50" customFormat="1" ht="15.75">
      <c r="A16" s="99" t="s">
        <v>70</v>
      </c>
      <c r="B16" s="100"/>
      <c r="C16" s="100"/>
      <c r="D16" s="100"/>
      <c r="E16" s="100"/>
      <c r="F16" s="100"/>
      <c r="G16" s="100"/>
      <c r="H16" s="101"/>
      <c r="I16" s="28">
        <f>SUM(I13:I15)</f>
        <v>9317525.3900000006</v>
      </c>
      <c r="J16" s="28"/>
      <c r="K16" s="28"/>
      <c r="L16" s="28"/>
      <c r="M16" s="28"/>
      <c r="N16" s="27"/>
      <c r="O16" s="27"/>
      <c r="P16" s="27"/>
      <c r="Q16" s="27"/>
      <c r="R16" s="49">
        <v>898.9</v>
      </c>
      <c r="S16" s="64">
        <f>S13</f>
        <v>8901395.7599999998</v>
      </c>
      <c r="T16" s="27"/>
      <c r="U16" s="27"/>
      <c r="V16" s="27"/>
      <c r="W16" s="27"/>
      <c r="X16" s="27"/>
      <c r="Y16" s="27"/>
      <c r="Z16" s="27"/>
      <c r="AA16" s="27"/>
      <c r="AB16" s="27"/>
      <c r="AC16" s="28">
        <f>SUM(AC13:AC15)</f>
        <v>416129.63</v>
      </c>
      <c r="AD16" s="27"/>
      <c r="AE16" s="27"/>
    </row>
    <row r="17" spans="1:31">
      <c r="A17" s="96" t="s">
        <v>83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8"/>
    </row>
    <row r="18" spans="1:31" ht="15.75">
      <c r="A18" s="40">
        <v>1</v>
      </c>
      <c r="B18" s="42" t="s">
        <v>64</v>
      </c>
      <c r="C18" s="40" t="s">
        <v>67</v>
      </c>
      <c r="D18" s="40" t="s">
        <v>78</v>
      </c>
      <c r="E18" s="51" t="s">
        <v>72</v>
      </c>
      <c r="F18" s="40">
        <v>9</v>
      </c>
      <c r="G18" s="40"/>
      <c r="H18" s="40"/>
      <c r="I18" s="26">
        <v>13975876.68</v>
      </c>
      <c r="J18" s="22"/>
      <c r="K18" s="22"/>
      <c r="L18" s="22"/>
      <c r="M18" s="22"/>
      <c r="N18" s="22"/>
      <c r="O18" s="22"/>
      <c r="P18" s="22"/>
      <c r="Q18" s="22"/>
      <c r="R18" s="26">
        <v>1266.8</v>
      </c>
      <c r="S18" s="26">
        <v>13820876.68</v>
      </c>
      <c r="T18" s="22"/>
      <c r="U18" s="22"/>
      <c r="V18" s="22"/>
      <c r="W18" s="26"/>
      <c r="X18" s="22"/>
      <c r="Y18" s="22"/>
      <c r="Z18" s="22"/>
      <c r="AA18" s="22"/>
      <c r="AB18" s="22"/>
      <c r="AC18" s="26">
        <v>155000</v>
      </c>
      <c r="AD18" s="22"/>
      <c r="AE18" s="38"/>
    </row>
    <row r="19" spans="1:31" ht="15.75">
      <c r="A19" s="36">
        <v>2</v>
      </c>
      <c r="B19" s="36" t="s">
        <v>64</v>
      </c>
      <c r="C19" s="36" t="s">
        <v>67</v>
      </c>
      <c r="D19" s="36" t="s">
        <v>66</v>
      </c>
      <c r="E19" s="51" t="s">
        <v>77</v>
      </c>
      <c r="F19" s="36">
        <v>6</v>
      </c>
      <c r="G19" s="36"/>
      <c r="H19" s="14"/>
      <c r="I19" s="26">
        <v>8742316.0999999996</v>
      </c>
      <c r="J19" s="22"/>
      <c r="K19" s="22"/>
      <c r="L19" s="22"/>
      <c r="M19" s="22"/>
      <c r="N19" s="22"/>
      <c r="O19" s="22"/>
      <c r="P19" s="22"/>
      <c r="Q19" s="22"/>
      <c r="R19" s="22">
        <v>787.1</v>
      </c>
      <c r="S19" s="26">
        <v>8587316.0999999996</v>
      </c>
      <c r="T19" s="22"/>
      <c r="U19" s="22"/>
      <c r="V19" s="22"/>
      <c r="W19" s="22"/>
      <c r="X19" s="22"/>
      <c r="Y19" s="22"/>
      <c r="Z19" s="22"/>
      <c r="AA19" s="22"/>
      <c r="AB19" s="22"/>
      <c r="AC19" s="26">
        <v>155000</v>
      </c>
      <c r="AD19" s="22"/>
      <c r="AE19" s="38"/>
    </row>
    <row r="20" spans="1:31" ht="15.75">
      <c r="A20" s="48">
        <v>3</v>
      </c>
      <c r="B20" s="48" t="s">
        <v>64</v>
      </c>
      <c r="C20" s="48" t="s">
        <v>67</v>
      </c>
      <c r="D20" s="48" t="s">
        <v>66</v>
      </c>
      <c r="E20" s="51" t="s">
        <v>69</v>
      </c>
      <c r="F20" s="48">
        <v>3</v>
      </c>
      <c r="G20" s="48"/>
      <c r="H20" s="14"/>
      <c r="I20" s="26">
        <f>K20+L20+J20+AC20</f>
        <v>2234986.86</v>
      </c>
      <c r="J20" s="26">
        <v>483132.72</v>
      </c>
      <c r="K20" s="26">
        <v>483132.72</v>
      </c>
      <c r="L20" s="26">
        <v>1113721.42</v>
      </c>
      <c r="M20" s="22"/>
      <c r="N20" s="22"/>
      <c r="O20" s="22"/>
      <c r="P20" s="22"/>
      <c r="Q20" s="22"/>
      <c r="R20" s="22"/>
      <c r="S20" s="26"/>
      <c r="T20" s="22"/>
      <c r="U20" s="22"/>
      <c r="V20" s="22"/>
      <c r="W20" s="22"/>
      <c r="X20" s="22"/>
      <c r="Y20" s="22"/>
      <c r="Z20" s="22"/>
      <c r="AA20" s="22"/>
      <c r="AB20" s="22"/>
      <c r="AC20" s="26">
        <v>155000</v>
      </c>
      <c r="AD20" s="22"/>
      <c r="AE20" s="38"/>
    </row>
    <row r="21" spans="1:31" ht="15.75">
      <c r="A21" s="75" t="s">
        <v>70</v>
      </c>
      <c r="B21" s="76"/>
      <c r="C21" s="76"/>
      <c r="D21" s="76"/>
      <c r="E21" s="76"/>
      <c r="F21" s="76"/>
      <c r="G21" s="76"/>
      <c r="H21" s="77"/>
      <c r="I21" s="28">
        <f>SUM(I18:I20)</f>
        <v>24953179.640000001</v>
      </c>
      <c r="J21" s="27">
        <f>SUM(J18:J20)</f>
        <v>483132.72</v>
      </c>
      <c r="K21" s="27">
        <f t="shared" ref="K21:L21" si="0">SUM(K18:K20)</f>
        <v>483132.72</v>
      </c>
      <c r="L21" s="27">
        <f t="shared" si="0"/>
        <v>1113721.42</v>
      </c>
      <c r="M21" s="27"/>
      <c r="N21" s="27"/>
      <c r="O21" s="27"/>
      <c r="P21" s="27"/>
      <c r="Q21" s="27"/>
      <c r="R21" s="28">
        <f>SUM(R18:R19)</f>
        <v>2053.9</v>
      </c>
      <c r="S21" s="28">
        <f>SUM(S18:S19)</f>
        <v>22408192.780000001</v>
      </c>
      <c r="T21" s="27"/>
      <c r="U21" s="27"/>
      <c r="V21" s="27"/>
      <c r="W21" s="27"/>
      <c r="X21" s="27"/>
      <c r="Y21" s="27"/>
      <c r="Z21" s="27"/>
      <c r="AA21" s="27"/>
      <c r="AB21" s="27"/>
      <c r="AC21" s="28">
        <f>SUM(AC18:AC20)</f>
        <v>465000</v>
      </c>
      <c r="AD21" s="27"/>
      <c r="AE21" s="29"/>
    </row>
    <row r="22" spans="1:31" ht="24" customHeight="1">
      <c r="A22" s="10" t="s">
        <v>37</v>
      </c>
      <c r="B22" s="10"/>
      <c r="C22" s="10"/>
      <c r="D22" s="10"/>
      <c r="E22" s="10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74.25" customHeight="1">
      <c r="A23" s="95" t="s">
        <v>45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</row>
  </sheetData>
  <mergeCells count="36"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  <mergeCell ref="A23:AE23"/>
    <mergeCell ref="A8:AE8"/>
    <mergeCell ref="A12:AE12"/>
    <mergeCell ref="A17:AE17"/>
    <mergeCell ref="A11:H11"/>
    <mergeCell ref="A16:H16"/>
    <mergeCell ref="A21:H21"/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</mergeCells>
  <conditionalFormatting sqref="AC13:AC15">
    <cfRule type="expression" dxfId="0" priority="1" stopIfTrue="1">
      <formula>AM13&gt;0</formula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40" orientation="landscape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F16"/>
  <sheetViews>
    <sheetView view="pageBreakPreview" zoomScale="120" zoomScaleNormal="115" zoomScaleSheetLayoutView="120" workbookViewId="0">
      <selection activeCell="A16" sqref="A16:F16"/>
    </sheetView>
  </sheetViews>
  <sheetFormatPr defaultRowHeight="15"/>
  <cols>
    <col min="1" max="1" width="4.140625" customWidth="1"/>
    <col min="2" max="2" width="39.85546875" customWidth="1"/>
    <col min="3" max="6" width="20.7109375" customWidth="1"/>
  </cols>
  <sheetData>
    <row r="1" spans="1:6" ht="21" customHeight="1">
      <c r="A1" s="5"/>
      <c r="E1" s="107" t="s">
        <v>75</v>
      </c>
      <c r="F1" s="107"/>
    </row>
    <row r="2" spans="1:6" ht="41.25" customHeight="1">
      <c r="A2" s="103" t="s">
        <v>34</v>
      </c>
      <c r="B2" s="103"/>
      <c r="C2" s="103"/>
      <c r="D2" s="103"/>
      <c r="E2" s="103"/>
      <c r="F2" s="103"/>
    </row>
    <row r="3" spans="1:6" ht="71.25" customHeight="1">
      <c r="A3" s="108" t="s">
        <v>17</v>
      </c>
      <c r="B3" s="110" t="s">
        <v>40</v>
      </c>
      <c r="C3" s="17" t="s">
        <v>39</v>
      </c>
      <c r="D3" s="17" t="s">
        <v>14</v>
      </c>
      <c r="E3" s="16" t="s">
        <v>22</v>
      </c>
      <c r="F3" s="16" t="s">
        <v>13</v>
      </c>
    </row>
    <row r="4" spans="1:6">
      <c r="A4" s="109"/>
      <c r="B4" s="110"/>
      <c r="C4" s="4" t="s">
        <v>19</v>
      </c>
      <c r="D4" s="1" t="s">
        <v>2</v>
      </c>
      <c r="E4" s="1" t="s">
        <v>20</v>
      </c>
      <c r="F4" s="1" t="s">
        <v>56</v>
      </c>
    </row>
    <row r="5" spans="1:6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>
      <c r="A6" s="1" t="s">
        <v>43</v>
      </c>
      <c r="B6" s="44" t="s">
        <v>80</v>
      </c>
      <c r="C6" s="3"/>
      <c r="D6" s="2"/>
      <c r="E6" s="2"/>
      <c r="F6" s="2"/>
    </row>
    <row r="7" spans="1:6">
      <c r="A7" s="1">
        <v>1</v>
      </c>
      <c r="B7" s="44" t="s">
        <v>73</v>
      </c>
      <c r="C7" s="30">
        <v>8250.9</v>
      </c>
      <c r="D7" s="1">
        <v>329</v>
      </c>
      <c r="E7" s="1">
        <v>2</v>
      </c>
      <c r="F7" s="31">
        <f>'виды ремонта'!I11</f>
        <v>17434316.699999999</v>
      </c>
    </row>
    <row r="8" spans="1:6">
      <c r="A8" s="111" t="s">
        <v>84</v>
      </c>
      <c r="B8" s="112"/>
      <c r="C8" s="32">
        <f>SUM(C7:C7)</f>
        <v>8250.9</v>
      </c>
      <c r="D8" s="33">
        <f>SUM(D7:D7)</f>
        <v>329</v>
      </c>
      <c r="E8" s="33">
        <f>SUM(E7:E7)</f>
        <v>2</v>
      </c>
      <c r="F8" s="34">
        <f>SUM(F7:F7)</f>
        <v>17434316.699999999</v>
      </c>
    </row>
    <row r="9" spans="1:6">
      <c r="A9" s="1" t="s">
        <v>43</v>
      </c>
      <c r="B9" s="44" t="s">
        <v>82</v>
      </c>
      <c r="C9" s="3"/>
      <c r="D9" s="2"/>
      <c r="E9" s="2"/>
      <c r="F9" s="2"/>
    </row>
    <row r="10" spans="1:6">
      <c r="A10" s="1">
        <v>1</v>
      </c>
      <c r="B10" s="44" t="s">
        <v>73</v>
      </c>
      <c r="C10" s="30">
        <v>10266.4</v>
      </c>
      <c r="D10" s="1">
        <v>511</v>
      </c>
      <c r="E10" s="1">
        <v>3</v>
      </c>
      <c r="F10" s="31">
        <v>9317525.3900000006</v>
      </c>
    </row>
    <row r="11" spans="1:6" ht="24.75" customHeight="1">
      <c r="A11" s="113" t="s">
        <v>84</v>
      </c>
      <c r="B11" s="114"/>
      <c r="C11" s="32">
        <v>10266.4</v>
      </c>
      <c r="D11" s="33">
        <v>511</v>
      </c>
      <c r="E11" s="33">
        <v>3</v>
      </c>
      <c r="F11" s="34">
        <v>9317525.3900000006</v>
      </c>
    </row>
    <row r="12" spans="1:6" ht="24.75" customHeight="1">
      <c r="A12" s="1" t="s">
        <v>43</v>
      </c>
      <c r="B12" s="44" t="s">
        <v>81</v>
      </c>
      <c r="C12" s="3"/>
      <c r="D12" s="7"/>
      <c r="E12" s="7"/>
      <c r="F12" s="7"/>
    </row>
    <row r="13" spans="1:6">
      <c r="A13" s="1">
        <v>1</v>
      </c>
      <c r="B13" s="37" t="s">
        <v>73</v>
      </c>
      <c r="C13" s="45">
        <f>'перечень МКД'!J23</f>
        <v>13001.3</v>
      </c>
      <c r="D13" s="46">
        <f>'перечень МКД'!M23</f>
        <v>513</v>
      </c>
      <c r="E13" s="47">
        <v>3</v>
      </c>
      <c r="F13" s="45">
        <f>'виды ремонта'!I21</f>
        <v>24953179.640000001</v>
      </c>
    </row>
    <row r="14" spans="1:6" ht="24.75" customHeight="1">
      <c r="A14" s="11"/>
      <c r="B14" s="39" t="s">
        <v>84</v>
      </c>
      <c r="C14" s="34">
        <f>SUM(C13:C13)</f>
        <v>13001.3</v>
      </c>
      <c r="D14" s="33">
        <f>SUM(D13:D13)</f>
        <v>513</v>
      </c>
      <c r="E14" s="33">
        <f>SUM(E13:E13)</f>
        <v>3</v>
      </c>
      <c r="F14" s="34">
        <f>SUM(F13:F13)</f>
        <v>24953179.640000001</v>
      </c>
    </row>
    <row r="15" spans="1:6" ht="16.5" customHeight="1">
      <c r="A15" s="106" t="s">
        <v>37</v>
      </c>
      <c r="B15" s="106"/>
      <c r="C15" s="106"/>
      <c r="D15" s="106"/>
      <c r="E15" s="106"/>
    </row>
    <row r="16" spans="1:6" ht="66" customHeight="1">
      <c r="A16" s="105" t="s">
        <v>45</v>
      </c>
      <c r="B16" s="105"/>
      <c r="C16" s="105"/>
      <c r="D16" s="105"/>
      <c r="E16" s="105"/>
      <c r="F16" s="105"/>
    </row>
  </sheetData>
  <mergeCells count="8">
    <mergeCell ref="A16:F16"/>
    <mergeCell ref="A15:E15"/>
    <mergeCell ref="E1:F1"/>
    <mergeCell ref="A2:F2"/>
    <mergeCell ref="A3:A4"/>
    <mergeCell ref="B3:B4"/>
    <mergeCell ref="A8:B8"/>
    <mergeCell ref="A11:B11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'виды ремонта'!Область_печати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Rybkina2022@outlook.com</cp:lastModifiedBy>
  <cp:lastPrinted>2024-11-13T06:10:50Z</cp:lastPrinted>
  <dcterms:created xsi:type="dcterms:W3CDTF">2014-04-04T11:20:04Z</dcterms:created>
  <dcterms:modified xsi:type="dcterms:W3CDTF">2024-11-14T11:35:04Z</dcterms:modified>
</cp:coreProperties>
</file>